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13_ncr:1_{F21E29A6-6416-4F92-AAF3-D892F1EA6BF3}" xr6:coauthVersionLast="45" xr6:coauthVersionMax="45" xr10:uidLastSave="{00000000-0000-0000-0000-000000000000}"/>
  <bookViews>
    <workbookView xWindow="-120" yWindow="-120" windowWidth="29040" windowHeight="15840" xr2:uid="{FCB222CF-2193-4F95-AB6D-95B05530E366}"/>
  </bookViews>
  <sheets>
    <sheet name="CORTE mar" sheetId="1" r:id="rId1"/>
  </sheets>
  <externalReferences>
    <externalReference r:id="rId2"/>
  </externalReferences>
  <definedNames>
    <definedName name="_xlnm.Print_Area" localSheetId="0">'CORTE mar'!$A$1:$P$94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79" i="1" l="1"/>
  <c r="H81" i="1"/>
  <c r="N72" i="1"/>
  <c r="H70" i="1"/>
  <c r="N67" i="1"/>
  <c r="N63" i="1"/>
  <c r="N61" i="1"/>
  <c r="H65" i="1"/>
  <c r="N57" i="1"/>
  <c r="H50" i="1"/>
  <c r="N42" i="1"/>
  <c r="H44" i="1"/>
  <c r="N36" i="1"/>
  <c r="N32" i="1"/>
  <c r="H36" i="1"/>
  <c r="H22" i="1"/>
  <c r="N28" i="1"/>
  <c r="N14" i="1"/>
  <c r="H15" i="1"/>
  <c r="N74" i="1" l="1"/>
  <c r="N37" i="1"/>
  <c r="Q37" i="1" l="1"/>
  <c r="N44" i="1"/>
  <c r="N81" i="1"/>
  <c r="Q74" i="1"/>
  <c r="Q81" i="1" l="1"/>
</calcChain>
</file>

<file path=xl/sharedStrings.xml><?xml version="1.0" encoding="utf-8"?>
<sst xmlns="http://schemas.openxmlformats.org/spreadsheetml/2006/main" count="123" uniqueCount="115">
  <si>
    <t>Municipio de Chihuahua</t>
  </si>
  <si>
    <t>Tesorería Municipal</t>
  </si>
  <si>
    <t>Estado de Movimientos de Ingresos y Egresos del 01 de Enero al 31 de Marzo de 2020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</si>
  <si>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</si>
  <si>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</si>
  <si>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</si>
  <si>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</si>
  <si>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</si>
  <si>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</si>
  <si>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</si>
  <si>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Aprovechamientos de Obras Públicas</t>
  </si>
  <si>
    <t>Espectáculos Públicos</t>
  </si>
  <si>
    <t xml:space="preserve">Enajenación de Muebles e Inmuebles </t>
  </si>
  <si>
    <t xml:space="preserve">Multas </t>
  </si>
  <si>
    <t>Otros Aprovechamientos</t>
  </si>
  <si>
    <t>Recargos</t>
  </si>
  <si>
    <t>Indemnizaciones</t>
  </si>
  <si>
    <t>Actos de Ejecución</t>
  </si>
  <si>
    <t>Participaciones</t>
  </si>
  <si>
    <t>Fondo General</t>
  </si>
  <si>
    <t>Fondo de Fiscalización</t>
  </si>
  <si>
    <t>Contribuciones de Mejoras</t>
  </si>
  <si>
    <t>Impuesto Sobre Tenencia o Uso de Vehículos</t>
  </si>
  <si>
    <t>Universitario</t>
  </si>
  <si>
    <t>Fondo de Fomento Municipal</t>
  </si>
  <si>
    <t>Contribuciones Especiales</t>
  </si>
  <si>
    <t>Impuesto Estatal</t>
  </si>
  <si>
    <t>Infraestructura y Equipamiento</t>
  </si>
  <si>
    <t>IEPS Gasolina y Diesel</t>
  </si>
  <si>
    <t>Impuesto Sobre Automóviles Nuevos</t>
  </si>
  <si>
    <t>ISR Pariticipable</t>
  </si>
  <si>
    <t xml:space="preserve">Derechos </t>
  </si>
  <si>
    <t>Fondo de Admón de Predial</t>
  </si>
  <si>
    <t>Derechos por Uso y Goce de Bienes Dominio Público</t>
  </si>
  <si>
    <t>Fondo de Estabilizacion Fiscalización</t>
  </si>
  <si>
    <t>Permisos Ganaderos</t>
  </si>
  <si>
    <t>Fondo de Estabilizacion Fondo General</t>
  </si>
  <si>
    <t>Permisos Obras Públicas</t>
  </si>
  <si>
    <t>Fondo de Estabilizacion Fomento Municipal</t>
  </si>
  <si>
    <t>Legalización de Firmas y Certificados</t>
  </si>
  <si>
    <t>Permisos Gobernación</t>
  </si>
  <si>
    <t>Aportaciones</t>
  </si>
  <si>
    <t>Aseo Urbano</t>
  </si>
  <si>
    <t>Fondo de Aportación para el Fortalecimiento Municipal</t>
  </si>
  <si>
    <t>Alumbrado Público</t>
  </si>
  <si>
    <t>Fondo de Infraestructura Social Municipal</t>
  </si>
  <si>
    <t>Fijación de Anuncios y Propaganda Comercial</t>
  </si>
  <si>
    <t>Servicios de Protección Civil</t>
  </si>
  <si>
    <t>Convenios</t>
  </si>
  <si>
    <t>Derecho por Operaciones de Máquinas</t>
  </si>
  <si>
    <t>Fortaseg</t>
  </si>
  <si>
    <t>Servicios de Vigilancia Especial</t>
  </si>
  <si>
    <t>Suman los Ingresos</t>
  </si>
  <si>
    <t>Cuentas de Balance</t>
  </si>
  <si>
    <t>Productos</t>
  </si>
  <si>
    <t>Arrendamiento de Edificios Varios</t>
  </si>
  <si>
    <t>Existencia Anterior</t>
  </si>
  <si>
    <t>Rendimientos Financieros</t>
  </si>
  <si>
    <t>Caja y Bancos</t>
  </si>
  <si>
    <t>Rendimientos FAFM</t>
  </si>
  <si>
    <t>Fondos</t>
  </si>
  <si>
    <t>Rendimientos FISM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</si>
  <si>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</si>
  <si>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</si>
  <si>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</si>
  <si>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</si>
  <si>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</si>
  <si>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</si>
  <si>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</si>
  <si>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</si>
  <si>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Educativa</t>
  </si>
  <si>
    <t>Desarrollo Urbano y Ecología</t>
  </si>
  <si>
    <t>Áreas Verdes</t>
  </si>
  <si>
    <t>Desempeño de las Funciones</t>
  </si>
  <si>
    <t>Prestación de Sevicios Públicos</t>
  </si>
  <si>
    <t>Infraestructura Vial</t>
  </si>
  <si>
    <t>Ejecución en Obras y Urbanización</t>
  </si>
  <si>
    <t>Recolección y Concesiones</t>
  </si>
  <si>
    <t>Obras Hidráulicas y Sanitarias</t>
  </si>
  <si>
    <t>Espacios Públicos y Áreas Verdes</t>
  </si>
  <si>
    <t>Investigación y Estudios</t>
  </si>
  <si>
    <t>Protección Civil</t>
  </si>
  <si>
    <t>Seguridad Pública y Sociedad</t>
  </si>
  <si>
    <t>Apoyo al  proceso presupuestal y Mejorar la Eficiencia Institucional</t>
  </si>
  <si>
    <t>Funciones de Gobierno</t>
  </si>
  <si>
    <t>Apoyo al  proceso presupuestal y Mejorar la Eficiencia</t>
  </si>
  <si>
    <t>Desarrollo Social</t>
  </si>
  <si>
    <t>Desarrollo Econónimo</t>
  </si>
  <si>
    <t>Obligaciones</t>
  </si>
  <si>
    <t>Desarrollo Educativo</t>
  </si>
  <si>
    <t>Obligaciones por Resoluciones</t>
  </si>
  <si>
    <t>Fomento al Deporte</t>
  </si>
  <si>
    <t>Fomento a la Salud</t>
  </si>
  <si>
    <t>Pensiones y Jubilaciones</t>
  </si>
  <si>
    <t>Promoción y Fomento</t>
  </si>
  <si>
    <t>Previsión y Seguridad Social</t>
  </si>
  <si>
    <t>Fomento al Sector Empresarial</t>
  </si>
  <si>
    <t>Fomento al Sector Turístico</t>
  </si>
  <si>
    <t xml:space="preserve">Costo Financiero Deuda </t>
  </si>
  <si>
    <t>Fomento al Desarrollo Rural</t>
  </si>
  <si>
    <t>Costo Financiero Deuda</t>
  </si>
  <si>
    <t>Amortización Deuda Pública</t>
  </si>
  <si>
    <t>Intereses de la Deuda</t>
  </si>
  <si>
    <t>Servicios Gubernamentales</t>
  </si>
  <si>
    <t>Gobierno y Reglamentación</t>
  </si>
  <si>
    <t>Suman los Egresos</t>
  </si>
  <si>
    <t>Administración Fiscal y Financiera</t>
  </si>
  <si>
    <t>Administración de Recursos Humanos y Materiales</t>
  </si>
  <si>
    <t>Planeación, Evaluación y Modernización</t>
  </si>
  <si>
    <t>Existencia Actual</t>
  </si>
  <si>
    <t>Servicios de Información a la Sociedad</t>
  </si>
  <si>
    <t>Control de Gestión</t>
  </si>
  <si>
    <t>Desarrollo Técnico</t>
  </si>
  <si>
    <t>Desarrollo Turístico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</si>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</sst>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3" fontId="2" fillId="2" borderId="2" xfId="0" applyNumberFormat="1" applyFont="1" applyFill="1" applyBorder="1"/>
    <xf numFmtId="3" fontId="3" fillId="2" borderId="2" xfId="0" applyNumberFormat="1" applyFont="1" applyFill="1" applyBorder="1"/>
    <xf numFmtId="3" fontId="3" fillId="2" borderId="3" xfId="0" applyNumberFormat="1" applyFont="1" applyFill="1" applyBorder="1"/>
    <xf numFmtId="0" fontId="2" fillId="2" borderId="0" xfId="0" applyFont="1" applyFill="1"/>
    <xf numFmtId="0" fontId="0" fillId="3" borderId="0" xfId="0" applyFill="1"/>
    <xf numFmtId="0" fontId="0" fillId="2" borderId="0" xfId="0" applyFill="1"/>
    <xf numFmtId="0" fontId="2" fillId="2" borderId="4" xfId="0" applyFont="1" applyFill="1" applyBorder="1"/>
    <xf numFmtId="3" fontId="2" fillId="2" borderId="0" xfId="0" applyNumberFormat="1" applyFont="1" applyFill="1"/>
    <xf numFmtId="3" fontId="3" fillId="2" borderId="0" xfId="0" applyNumberFormat="1" applyFont="1" applyFill="1"/>
    <xf numFmtId="3" fontId="3" fillId="2" borderId="5" xfId="0" applyNumberFormat="1" applyFont="1" applyFill="1" applyBorder="1"/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3" fontId="9" fillId="2" borderId="0" xfId="0" applyNumberFormat="1" applyFont="1" applyFill="1"/>
    <xf numFmtId="3" fontId="5" fillId="2" borderId="5" xfId="0" applyNumberFormat="1" applyFont="1" applyFill="1" applyBorder="1"/>
    <xf numFmtId="3" fontId="5" fillId="0" borderId="0" xfId="0" applyNumberFormat="1" applyFont="1"/>
    <xf numFmtId="0" fontId="0" fillId="2" borderId="4" xfId="0" applyFill="1" applyBorder="1"/>
    <xf numFmtId="164" fontId="0" fillId="2" borderId="0" xfId="1" applyNumberFormat="1" applyFont="1" applyFill="1" applyBorder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0" fontId="0" fillId="2" borderId="5" xfId="0" applyFill="1" applyBorder="1"/>
    <xf numFmtId="3" fontId="0" fillId="2" borderId="5" xfId="0" applyNumberFormat="1" applyFill="1" applyBorder="1"/>
    <xf numFmtId="43" fontId="8" fillId="2" borderId="0" xfId="1" applyFont="1" applyFill="1" applyBorder="1"/>
    <xf numFmtId="4" fontId="0" fillId="3" borderId="0" xfId="0" applyNumberFormat="1" applyFill="1"/>
    <xf numFmtId="43" fontId="0" fillId="2" borderId="0" xfId="0" applyNumberFormat="1" applyFill="1"/>
    <xf numFmtId="43" fontId="2" fillId="2" borderId="0" xfId="1" applyFont="1" applyFill="1" applyBorder="1"/>
    <xf numFmtId="43" fontId="8" fillId="3" borderId="0" xfId="1" applyFont="1" applyFill="1"/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6" fillId="2" borderId="0" xfId="0" applyFont="1" applyFill="1"/>
    <xf numFmtId="3" fontId="0" fillId="2" borderId="0" xfId="0" applyNumberFormat="1" applyFill="1"/>
    <xf numFmtId="3" fontId="6" fillId="2" borderId="0" xfId="0" applyNumberFormat="1" applyFont="1" applyFill="1"/>
    <xf numFmtId="3" fontId="0" fillId="3" borderId="0" xfId="0" applyNumberFormat="1" applyFill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3" fontId="8" fillId="2" borderId="8" xfId="0" applyNumberFormat="1" applyFont="1" applyFill="1" applyBorder="1" applyAlignment="1">
      <alignment horizontal="left"/>
    </xf>
    <xf numFmtId="3" fontId="8" fillId="2" borderId="8" xfId="1" applyNumberFormat="1" applyFont="1" applyFill="1" applyBorder="1" applyAlignment="1" applyProtection="1">
      <alignment horizontal="left"/>
    </xf>
    <xf numFmtId="3" fontId="6" fillId="2" borderId="8" xfId="1" quotePrefix="1" applyNumberFormat="1" applyFont="1" applyFill="1" applyBorder="1" applyAlignment="1" applyProtection="1">
      <alignment horizontal="left"/>
    </xf>
    <xf numFmtId="3" fontId="6" fillId="2" borderId="8" xfId="0" applyNumberFormat="1" applyFont="1" applyFill="1" applyBorder="1" applyAlignment="1">
      <alignment horizontal="left"/>
    </xf>
    <xf numFmtId="3" fontId="6" fillId="2" borderId="9" xfId="0" applyNumberFormat="1" applyFont="1" applyFill="1" applyBorder="1" applyAlignment="1">
      <alignment horizontal="left"/>
    </xf>
    <xf numFmtId="38" fontId="6" fillId="2" borderId="0" xfId="1" applyNumberFormat="1" applyFont="1" applyFill="1" applyBorder="1" applyAlignment="1" applyProtection="1"/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B21FA91C-6146-4A60-A461-C44FDF7BFF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2988467</xdr:colOff>
      <xdr:row>82</xdr:row>
      <xdr:rowOff>0</xdr:rowOff>
    </xdr:from>
    <xdr:to>
      <xdr:col>13</xdr:col>
      <xdr:colOff>1099706</xdr:colOff>
      <xdr:row>94</xdr:row>
      <xdr:rowOff>0</xdr:rowOff>
    </xdr:to>
    <xdr:pic>
      <xdr:nvPicPr>
        <xdr:cNvPr id="2" name="Imagen 1" descr="logo_fb2018">
          <a:extLst>
            <a:ext uri="{FF2B5EF4-FFF2-40B4-BE49-F238E27FC236}">
              <a16:creationId xmlns:a16="http://schemas.microsoft.com/office/drawing/2014/main" id="{F3476F73-8B09-45D3-80A7-CA9F1336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792" y="15859125"/>
          <a:ext cx="2664189" cy="2371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155121</xdr:colOff>
      <xdr:row>82</xdr:row>
      <xdr:rowOff>108857</xdr:rowOff>
    </xdr:from>
    <xdr:to>
      <xdr:col>15</xdr:col>
      <xdr:colOff>131988</xdr:colOff>
      <xdr:row>83</xdr:row>
      <xdr:rowOff>87085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9C948D0-D393-4A65-A6DE-B3A0EC54DC8B}"/>
            </a:ext>
          </a:extLst>
        </xdr:cNvPr>
        <xdr:cNvSpPr txBox="1">
          <a:spLocks noChangeArrowheads="1"/>
        </xdr:cNvSpPr>
      </xdr:nvSpPr>
      <xdr:spPr bwMode="auto">
        <a:xfrm>
          <a:off x="688521" y="15967982"/>
          <a:ext cx="12997542" cy="178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Tesorera Municipal                                   Comisión de Hacienda 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11907</xdr:colOff>
      <xdr:row>88</xdr:row>
      <xdr:rowOff>142875</xdr:rowOff>
    </xdr:from>
    <xdr:to>
      <xdr:col>15</xdr:col>
      <xdr:colOff>133993</xdr:colOff>
      <xdr:row>90</xdr:row>
      <xdr:rowOff>59532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2FFDDE03-DBE0-4195-A130-439FA75EBD04}"/>
            </a:ext>
          </a:extLst>
        </xdr:cNvPr>
        <xdr:cNvSpPr txBox="1">
          <a:spLocks noChangeArrowheads="1"/>
        </xdr:cNvSpPr>
      </xdr:nvSpPr>
      <xdr:spPr bwMode="auto">
        <a:xfrm>
          <a:off x="450057" y="17202150"/>
          <a:ext cx="13238011" cy="316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María Eugenia Campos Galván         C.P.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	    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Cortes/1ER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TE mar"/>
      <sheetName val="saldos prog"/>
      <sheetName val="PROG"/>
      <sheetName val="ingresos"/>
      <sheetName val="BALANZA PROG"/>
      <sheetName val="Hoja3"/>
      <sheetName val="BALANZA"/>
      <sheetName val="Hoja5"/>
      <sheetName val="Hoja1"/>
      <sheetName val="Hoja2"/>
      <sheetName val="cuentas de balance"/>
      <sheetName val="BCOS mzo 20"/>
      <sheetName val="bancos dic"/>
    </sheetNames>
    <sheetDataSet>
      <sheetData sheetId="0"/>
      <sheetData sheetId="1">
        <row r="105">
          <cell r="I105">
            <v>825194539</v>
          </cell>
        </row>
      </sheetData>
      <sheetData sheetId="2"/>
      <sheetData sheetId="3">
        <row r="191">
          <cell r="I191">
            <v>1464980860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C3D3-B5C2-462B-9A41-A301FDECA5E0}">
  <sheetPr>
    <pageSetUpPr fitToPage="1"/>
  </sheetPr>
  <dimension ref="B1:S94"/>
  <sheetViews>
    <sheetView tabSelected="1" view="pageBreakPreview" topLeftCell="A58" zoomScale="70" zoomScaleNormal="70" zoomScaleSheetLayoutView="70" workbookViewId="0">
      <selection activeCell="N63" sqref="N63"/>
    </sheetView>
  </sheetViews>
  <sheetFormatPr baseColWidth="10" defaultRowHeight="12.75" x14ac:dyDescent="0.2"/>
  <cols>
    <col min="1" max="1" width="2.5703125" style="8" customWidth="1"/>
    <col min="2" max="2" width="4" style="6" customWidth="1"/>
    <col min="3" max="3" width="1.42578125" style="6" customWidth="1"/>
    <col min="4" max="4" width="3.5703125" style="6" customWidth="1"/>
    <col min="5" max="5" width="42.5703125" style="6" customWidth="1"/>
    <col min="6" max="6" width="15" style="6" bestFit="1" customWidth="1"/>
    <col min="7" max="7" width="13.85546875" style="10" bestFit="1" customWidth="1"/>
    <col min="8" max="8" width="18.7109375" style="11" customWidth="1"/>
    <col min="9" max="9" width="6.7109375" style="10" customWidth="1"/>
    <col min="10" max="11" width="2.42578125" style="10" customWidth="1"/>
    <col min="12" max="12" width="52.28515625" style="10" customWidth="1"/>
    <col min="13" max="13" width="16" style="10" bestFit="1" customWidth="1"/>
    <col min="14" max="14" width="18.7109375" style="11" customWidth="1"/>
    <col min="15" max="15" width="3" style="6" customWidth="1"/>
    <col min="16" max="16" width="3.7109375" style="7" customWidth="1"/>
    <col min="17" max="17" width="16" style="8" bestFit="1" customWidth="1"/>
    <col min="18" max="18" width="19.140625" style="8" bestFit="1" customWidth="1"/>
    <col min="19" max="16384" width="11.42578125" style="8"/>
  </cols>
  <sheetData>
    <row r="1" spans="2:17" x14ac:dyDescent="0.2">
      <c r="B1" s="1"/>
      <c r="C1" s="2"/>
      <c r="D1" s="2"/>
      <c r="E1" s="2"/>
      <c r="F1" s="2"/>
      <c r="G1" s="3"/>
      <c r="H1" s="4"/>
      <c r="I1" s="3"/>
      <c r="J1" s="3"/>
      <c r="K1" s="3"/>
      <c r="L1" s="3"/>
      <c r="M1" s="3"/>
      <c r="N1" s="5"/>
    </row>
    <row r="2" spans="2:17" ht="18" x14ac:dyDescent="0.25">
      <c r="B2" s="9"/>
      <c r="C2" s="55" t="s">
        <v>0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</row>
    <row r="3" spans="2:17" ht="15.75" x14ac:dyDescent="0.25">
      <c r="B3" s="9"/>
      <c r="C3" s="57" t="s">
        <v>1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2:17" x14ac:dyDescent="0.2">
      <c r="B4" s="9"/>
      <c r="C4" s="59" t="s">
        <v>2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2:17" x14ac:dyDescent="0.2">
      <c r="B5" s="9"/>
      <c r="C5" s="59" t="s">
        <v>3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60"/>
    </row>
    <row r="6" spans="2:17" ht="15.75" x14ac:dyDescent="0.25">
      <c r="B6" s="9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</row>
    <row r="7" spans="2:17" ht="15.75" x14ac:dyDescent="0.25">
      <c r="B7" s="9"/>
      <c r="C7" s="53" t="s">
        <v>4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</row>
    <row r="8" spans="2:17" ht="5.25" customHeight="1" x14ac:dyDescent="0.2">
      <c r="B8" s="9"/>
      <c r="N8" s="12"/>
    </row>
    <row r="9" spans="2:17" ht="15.75" x14ac:dyDescent="0.25">
      <c r="B9" s="9"/>
      <c r="C9" s="13" t="s">
        <v>5</v>
      </c>
      <c r="H9" s="14"/>
      <c r="J9" s="14" t="s">
        <v>6</v>
      </c>
      <c r="M9" s="15"/>
      <c r="N9" s="12"/>
      <c r="P9" s="16"/>
    </row>
    <row r="10" spans="2:17" x14ac:dyDescent="0.2">
      <c r="B10" s="9"/>
      <c r="E10" s="17" t="s">
        <v>7</v>
      </c>
      <c r="F10" s="18"/>
      <c r="G10" s="15">
        <v>607059524</v>
      </c>
      <c r="L10" s="15" t="s">
        <v>8</v>
      </c>
      <c r="M10" s="15">
        <v>118312</v>
      </c>
      <c r="N10" s="12"/>
      <c r="P10" s="16"/>
      <c r="Q10" s="17"/>
    </row>
    <row r="11" spans="2:17" ht="15.75" x14ac:dyDescent="0.25">
      <c r="B11" s="9"/>
      <c r="C11" s="19"/>
      <c r="E11" s="17" t="s">
        <v>9</v>
      </c>
      <c r="F11" s="18"/>
      <c r="G11" s="15">
        <v>80761786</v>
      </c>
      <c r="H11" s="14"/>
      <c r="J11" s="20"/>
      <c r="L11" s="15" t="s">
        <v>10</v>
      </c>
      <c r="M11" s="15">
        <v>996439</v>
      </c>
      <c r="N11" s="12"/>
      <c r="P11" s="16"/>
      <c r="Q11" s="17"/>
    </row>
    <row r="12" spans="2:17" ht="15.75" x14ac:dyDescent="0.25">
      <c r="B12" s="9"/>
      <c r="C12" s="19"/>
      <c r="E12" s="17" t="s">
        <v>11</v>
      </c>
      <c r="F12" s="18"/>
      <c r="G12" s="15">
        <v>1258546</v>
      </c>
      <c r="H12" s="14"/>
      <c r="L12" s="15" t="s">
        <v>12</v>
      </c>
      <c r="M12" s="15">
        <v>296934</v>
      </c>
      <c r="N12" s="12"/>
      <c r="P12" s="16"/>
      <c r="Q12" s="17"/>
    </row>
    <row r="13" spans="2:17" ht="15.75" x14ac:dyDescent="0.25">
      <c r="B13" s="9"/>
      <c r="C13" s="19"/>
      <c r="E13" s="17" t="s">
        <v>13</v>
      </c>
      <c r="F13" s="18"/>
      <c r="G13" s="15">
        <v>1708814</v>
      </c>
      <c r="H13" s="14"/>
      <c r="L13" s="15" t="s">
        <v>14</v>
      </c>
      <c r="M13" s="15">
        <v>2258906</v>
      </c>
      <c r="N13" s="12"/>
      <c r="P13" s="16"/>
      <c r="Q13" s="10"/>
    </row>
    <row r="14" spans="2:17" ht="15.75" x14ac:dyDescent="0.25">
      <c r="B14" s="9"/>
      <c r="C14" s="19"/>
      <c r="E14" s="17" t="s">
        <v>15</v>
      </c>
      <c r="F14" s="18"/>
      <c r="G14" s="15">
        <v>8965300</v>
      </c>
      <c r="H14" s="14"/>
      <c r="L14" s="15" t="s">
        <v>16</v>
      </c>
      <c r="M14" s="15">
        <v>40374</v>
      </c>
      <c r="N14" s="21">
        <f>SUM(M10:M14)</f>
        <v>3710965</v>
      </c>
      <c r="P14" s="16"/>
      <c r="Q14" s="10"/>
    </row>
    <row r="15" spans="2:17" ht="15.75" x14ac:dyDescent="0.25">
      <c r="B15" s="9"/>
      <c r="C15" s="19"/>
      <c r="E15" s="17" t="s">
        <v>17</v>
      </c>
      <c r="F15" s="18"/>
      <c r="G15" s="15">
        <v>1136546</v>
      </c>
      <c r="H15" s="22">
        <f>SUM(G10:G15)</f>
        <v>700890516</v>
      </c>
      <c r="L15" s="15"/>
      <c r="M15" s="15"/>
      <c r="N15" s="21"/>
      <c r="P15" s="16"/>
      <c r="Q15" s="10"/>
    </row>
    <row r="16" spans="2:17" ht="15.75" x14ac:dyDescent="0.25">
      <c r="B16" s="9"/>
      <c r="C16" s="19"/>
      <c r="J16" s="14" t="s">
        <v>18</v>
      </c>
      <c r="L16" s="15"/>
      <c r="N16" s="12"/>
      <c r="P16" s="16"/>
      <c r="Q16" s="10"/>
    </row>
    <row r="17" spans="2:19" ht="15.75" x14ac:dyDescent="0.25">
      <c r="B17" s="9"/>
      <c r="C17" s="19"/>
      <c r="E17" s="8"/>
      <c r="F17" s="8"/>
      <c r="G17" s="8"/>
      <c r="H17" s="8"/>
      <c r="J17" s="14"/>
      <c r="L17" s="15" t="s">
        <v>19</v>
      </c>
      <c r="M17" s="15">
        <v>208700411</v>
      </c>
      <c r="N17" s="12"/>
      <c r="P17" s="16"/>
      <c r="Q17" s="15"/>
    </row>
    <row r="18" spans="2:19" ht="15.75" x14ac:dyDescent="0.25">
      <c r="B18" s="23"/>
      <c r="C18" s="8"/>
      <c r="D18" s="8"/>
      <c r="E18" s="8"/>
      <c r="F18" s="24"/>
      <c r="G18" s="8"/>
      <c r="H18" s="8"/>
      <c r="J18" s="14"/>
      <c r="L18" s="15" t="s">
        <v>20</v>
      </c>
      <c r="M18" s="15">
        <v>10390593</v>
      </c>
      <c r="N18" s="12"/>
      <c r="P18" s="16"/>
      <c r="Q18" s="15"/>
    </row>
    <row r="19" spans="2:19" ht="15.75" x14ac:dyDescent="0.25">
      <c r="B19" s="23"/>
      <c r="C19" s="13" t="s">
        <v>21</v>
      </c>
      <c r="E19" s="17"/>
      <c r="F19" s="18"/>
      <c r="G19" s="15"/>
      <c r="J19" s="14"/>
      <c r="L19" s="15" t="s">
        <v>22</v>
      </c>
      <c r="M19" s="15">
        <v>11658</v>
      </c>
      <c r="N19" s="12"/>
      <c r="P19" s="16"/>
      <c r="Q19" s="15"/>
    </row>
    <row r="20" spans="2:19" ht="15.75" x14ac:dyDescent="0.25">
      <c r="B20" s="9"/>
      <c r="E20" s="17" t="s">
        <v>23</v>
      </c>
      <c r="F20" s="18"/>
      <c r="G20" s="15">
        <v>27255521</v>
      </c>
      <c r="J20" s="14"/>
      <c r="L20" s="15" t="s">
        <v>24</v>
      </c>
      <c r="M20" s="15">
        <v>40885480</v>
      </c>
      <c r="N20" s="12"/>
      <c r="P20" s="16"/>
      <c r="Q20" s="15"/>
    </row>
    <row r="21" spans="2:19" ht="15" x14ac:dyDescent="0.2">
      <c r="B21" s="9"/>
      <c r="C21" s="19"/>
      <c r="E21" s="8" t="s">
        <v>25</v>
      </c>
      <c r="F21" s="25"/>
      <c r="G21" s="15">
        <v>12031466</v>
      </c>
      <c r="J21" s="20"/>
      <c r="L21" s="15" t="s">
        <v>26</v>
      </c>
      <c r="M21" s="15">
        <v>41132234</v>
      </c>
      <c r="N21" s="12"/>
      <c r="P21" s="16"/>
    </row>
    <row r="22" spans="2:19" ht="15.75" x14ac:dyDescent="0.25">
      <c r="B22" s="9"/>
      <c r="E22" s="17" t="s">
        <v>27</v>
      </c>
      <c r="F22" s="25"/>
      <c r="G22" s="15">
        <v>64500</v>
      </c>
      <c r="H22" s="14">
        <f>SUM(G20:G22)</f>
        <v>39351487</v>
      </c>
      <c r="J22" s="20"/>
      <c r="L22" s="15" t="s">
        <v>28</v>
      </c>
      <c r="M22" s="15">
        <v>15535244</v>
      </c>
      <c r="N22" s="12"/>
      <c r="P22" s="16"/>
      <c r="Q22" s="15"/>
    </row>
    <row r="23" spans="2:19" ht="15.75" x14ac:dyDescent="0.25">
      <c r="B23" s="9"/>
      <c r="C23" s="8"/>
      <c r="J23" s="14"/>
      <c r="L23" s="15" t="s">
        <v>29</v>
      </c>
      <c r="M23" s="15">
        <v>5189164</v>
      </c>
      <c r="N23" s="12"/>
      <c r="P23" s="16"/>
    </row>
    <row r="24" spans="2:19" x14ac:dyDescent="0.2">
      <c r="B24" s="9"/>
      <c r="C24" s="8"/>
      <c r="L24" s="15" t="s">
        <v>30</v>
      </c>
      <c r="M24" s="15">
        <v>14114176</v>
      </c>
      <c r="N24" s="12"/>
      <c r="Q24" s="15"/>
    </row>
    <row r="25" spans="2:19" ht="15.75" x14ac:dyDescent="0.25">
      <c r="B25" s="9"/>
      <c r="C25" s="8"/>
      <c r="D25" s="13" t="s">
        <v>31</v>
      </c>
      <c r="E25" s="8"/>
      <c r="F25" s="26"/>
      <c r="G25" s="8"/>
      <c r="H25" s="27"/>
      <c r="L25" s="15" t="s">
        <v>32</v>
      </c>
      <c r="M25" s="15">
        <v>17278243</v>
      </c>
      <c r="N25" s="28"/>
      <c r="Q25" s="15"/>
    </row>
    <row r="26" spans="2:19" ht="15.75" x14ac:dyDescent="0.25">
      <c r="B26" s="9"/>
      <c r="C26" s="8"/>
      <c r="D26" s="13"/>
      <c r="E26" s="17" t="s">
        <v>33</v>
      </c>
      <c r="F26" s="18"/>
      <c r="G26" s="15">
        <v>2214694</v>
      </c>
      <c r="H26" s="27"/>
      <c r="L26" s="15" t="s">
        <v>34</v>
      </c>
      <c r="M26" s="15">
        <v>1871401</v>
      </c>
      <c r="N26" s="21"/>
      <c r="Q26" s="15"/>
    </row>
    <row r="27" spans="2:19" ht="15.75" x14ac:dyDescent="0.25">
      <c r="B27" s="9"/>
      <c r="C27" s="8"/>
      <c r="D27" s="13"/>
      <c r="E27" s="17" t="s">
        <v>35</v>
      </c>
      <c r="F27" s="18"/>
      <c r="G27" s="15">
        <v>88160</v>
      </c>
      <c r="H27" s="17"/>
      <c r="L27" s="15" t="s">
        <v>36</v>
      </c>
      <c r="M27" s="15">
        <v>28807507</v>
      </c>
      <c r="N27" s="21"/>
      <c r="Q27" s="15"/>
    </row>
    <row r="28" spans="2:19" ht="15.75" x14ac:dyDescent="0.25">
      <c r="B28" s="9"/>
      <c r="C28" s="8"/>
      <c r="D28" s="13"/>
      <c r="E28" s="17" t="s">
        <v>37</v>
      </c>
      <c r="F28" s="18"/>
      <c r="G28" s="15">
        <v>24792993</v>
      </c>
      <c r="H28" s="17"/>
      <c r="L28" s="15" t="s">
        <v>38</v>
      </c>
      <c r="M28" s="15">
        <v>15153625</v>
      </c>
      <c r="N28" s="21">
        <f>SUM(M17:M28)</f>
        <v>399069736</v>
      </c>
      <c r="Q28" s="15"/>
    </row>
    <row r="29" spans="2:19" ht="15.75" x14ac:dyDescent="0.25">
      <c r="B29" s="9"/>
      <c r="C29" s="8"/>
      <c r="D29" s="13"/>
      <c r="E29" s="17" t="s">
        <v>39</v>
      </c>
      <c r="F29" s="18"/>
      <c r="G29" s="15">
        <v>2742514</v>
      </c>
      <c r="H29" s="17"/>
      <c r="L29" s="15"/>
      <c r="M29" s="15"/>
      <c r="N29" s="12"/>
      <c r="Q29" s="15"/>
    </row>
    <row r="30" spans="2:19" ht="15.75" x14ac:dyDescent="0.25">
      <c r="B30" s="9"/>
      <c r="C30" s="8"/>
      <c r="E30" s="17" t="s">
        <v>40</v>
      </c>
      <c r="F30" s="18"/>
      <c r="G30" s="15">
        <v>2778777</v>
      </c>
      <c r="H30" s="17"/>
      <c r="J30" s="14" t="s">
        <v>41</v>
      </c>
      <c r="L30" s="15"/>
      <c r="N30" s="12"/>
      <c r="Q30" s="15"/>
    </row>
    <row r="31" spans="2:19" ht="15.75" x14ac:dyDescent="0.25">
      <c r="B31" s="9"/>
      <c r="C31" s="8"/>
      <c r="D31" s="8"/>
      <c r="E31" s="17" t="s">
        <v>42</v>
      </c>
      <c r="F31" s="18"/>
      <c r="G31" s="15">
        <v>6002460</v>
      </c>
      <c r="H31" s="17"/>
      <c r="J31" s="14"/>
      <c r="L31" s="15" t="s">
        <v>43</v>
      </c>
      <c r="M31" s="15">
        <v>161593789</v>
      </c>
      <c r="N31" s="12"/>
      <c r="Q31" s="15"/>
    </row>
    <row r="32" spans="2:19" ht="16.5" customHeight="1" x14ac:dyDescent="0.2">
      <c r="B32" s="9"/>
      <c r="E32" s="17" t="s">
        <v>44</v>
      </c>
      <c r="F32" s="18"/>
      <c r="G32" s="15">
        <v>46982164</v>
      </c>
      <c r="L32" s="8" t="s">
        <v>45</v>
      </c>
      <c r="M32" s="15">
        <v>27054372</v>
      </c>
      <c r="N32" s="29">
        <f>SUM(M31:M32)</f>
        <v>188648161</v>
      </c>
      <c r="Q32" s="17"/>
      <c r="R32" s="30"/>
      <c r="S32" s="15"/>
    </row>
    <row r="33" spans="2:19" ht="15.75" customHeight="1" x14ac:dyDescent="0.2">
      <c r="B33" s="9"/>
      <c r="C33" s="8"/>
      <c r="E33" s="8" t="s">
        <v>46</v>
      </c>
      <c r="F33" s="18"/>
      <c r="G33" s="15">
        <v>1433060</v>
      </c>
      <c r="N33" s="12"/>
      <c r="P33" s="16"/>
      <c r="Q33" s="17"/>
      <c r="R33" s="30"/>
      <c r="S33" s="15"/>
    </row>
    <row r="34" spans="2:19" ht="15.75" customHeight="1" x14ac:dyDescent="0.25">
      <c r="B34" s="9"/>
      <c r="E34" s="8" t="s">
        <v>47</v>
      </c>
      <c r="F34" s="18"/>
      <c r="G34" s="15">
        <v>284521</v>
      </c>
      <c r="J34" s="14" t="s">
        <v>48</v>
      </c>
      <c r="L34" s="15"/>
      <c r="M34" s="15"/>
      <c r="N34" s="12"/>
      <c r="P34" s="16"/>
      <c r="Q34" s="17"/>
      <c r="R34" s="30"/>
      <c r="S34" s="15"/>
    </row>
    <row r="35" spans="2:19" ht="15.75" customHeight="1" x14ac:dyDescent="0.25">
      <c r="B35" s="9"/>
      <c r="E35" s="17" t="s">
        <v>49</v>
      </c>
      <c r="F35" s="18"/>
      <c r="G35" s="15">
        <v>4712229</v>
      </c>
      <c r="J35" s="14"/>
      <c r="L35" s="15" t="s">
        <v>50</v>
      </c>
      <c r="M35" s="15">
        <v>25904970</v>
      </c>
      <c r="N35" s="12"/>
      <c r="P35" s="16"/>
      <c r="Q35" s="17"/>
      <c r="R35" s="30"/>
      <c r="S35" s="15"/>
    </row>
    <row r="36" spans="2:19" ht="16.5" customHeight="1" x14ac:dyDescent="0.25">
      <c r="B36" s="9"/>
      <c r="E36" s="17" t="s">
        <v>51</v>
      </c>
      <c r="F36" s="18"/>
      <c r="G36" s="15">
        <v>1072445</v>
      </c>
      <c r="H36" s="14">
        <f>SUM(G26:G36)</f>
        <v>93104017</v>
      </c>
      <c r="L36" s="15" t="s">
        <v>48</v>
      </c>
      <c r="M36" s="15">
        <v>5825726</v>
      </c>
      <c r="N36" s="21">
        <f>SUM(M35:M36)</f>
        <v>31730696</v>
      </c>
      <c r="P36" s="16"/>
      <c r="Q36" s="17"/>
      <c r="R36" s="30"/>
      <c r="S36" s="15"/>
    </row>
    <row r="37" spans="2:19" ht="16.5" customHeight="1" x14ac:dyDescent="0.25">
      <c r="B37" s="9"/>
      <c r="J37" s="14" t="s">
        <v>52</v>
      </c>
      <c r="K37" s="15"/>
      <c r="L37" s="15"/>
      <c r="N37" s="21">
        <f>+H15+H22+H36+H44+N14+N28+N36+N32</f>
        <v>1464980860</v>
      </c>
      <c r="P37" s="16"/>
      <c r="Q37" s="27">
        <f>+N37-[1]ingresos!I191</f>
        <v>0</v>
      </c>
      <c r="R37" s="30"/>
      <c r="S37" s="15"/>
    </row>
    <row r="38" spans="2:19" ht="17.25" customHeight="1" x14ac:dyDescent="0.25">
      <c r="B38" s="9"/>
      <c r="J38" s="14" t="s">
        <v>53</v>
      </c>
      <c r="K38" s="15"/>
      <c r="L38" s="15"/>
      <c r="M38" s="15"/>
      <c r="N38" s="21">
        <v>199571862.00000009</v>
      </c>
      <c r="P38" s="16"/>
      <c r="Q38" s="17"/>
      <c r="R38" s="30"/>
      <c r="S38" s="15"/>
    </row>
    <row r="39" spans="2:19" ht="15.75" customHeight="1" x14ac:dyDescent="0.25">
      <c r="B39" s="9"/>
      <c r="D39" s="13" t="s">
        <v>54</v>
      </c>
      <c r="F39" s="26"/>
      <c r="N39" s="12"/>
      <c r="P39" s="16"/>
      <c r="Q39" s="17"/>
      <c r="R39" s="30"/>
      <c r="S39" s="15"/>
    </row>
    <row r="40" spans="2:19" ht="15.75" x14ac:dyDescent="0.25">
      <c r="B40" s="9"/>
      <c r="C40" s="8"/>
      <c r="E40" s="17" t="s">
        <v>55</v>
      </c>
      <c r="F40" s="15"/>
      <c r="G40" s="15">
        <v>762516</v>
      </c>
      <c r="H40" s="14"/>
      <c r="J40" s="14" t="s">
        <v>56</v>
      </c>
      <c r="K40" s="15"/>
      <c r="L40" s="15"/>
      <c r="M40" s="15"/>
      <c r="N40" s="12"/>
      <c r="P40" s="31"/>
      <c r="Q40" s="17"/>
      <c r="R40" s="30"/>
      <c r="S40" s="15"/>
    </row>
    <row r="41" spans="2:19" ht="15.75" x14ac:dyDescent="0.25">
      <c r="B41" s="9"/>
      <c r="C41" s="13"/>
      <c r="E41" s="17" t="s">
        <v>57</v>
      </c>
      <c r="F41" s="15"/>
      <c r="G41" s="15">
        <v>7697573</v>
      </c>
      <c r="H41" s="14"/>
      <c r="J41" s="20"/>
      <c r="K41" s="15"/>
      <c r="L41" s="15" t="s">
        <v>58</v>
      </c>
      <c r="M41" s="15">
        <v>280370483</v>
      </c>
      <c r="N41" s="12"/>
      <c r="P41" s="31"/>
      <c r="Q41" s="32"/>
      <c r="R41" s="30"/>
      <c r="S41" s="15"/>
    </row>
    <row r="42" spans="2:19" ht="15.75" x14ac:dyDescent="0.25">
      <c r="B42" s="9"/>
      <c r="C42" s="13"/>
      <c r="E42" s="17" t="s">
        <v>59</v>
      </c>
      <c r="F42" s="15"/>
      <c r="G42" s="15">
        <v>11186</v>
      </c>
      <c r="H42" s="14"/>
      <c r="L42" s="15" t="s">
        <v>60</v>
      </c>
      <c r="M42" s="15">
        <v>25366723</v>
      </c>
      <c r="N42" s="21">
        <f>+M41+M42</f>
        <v>305737206</v>
      </c>
      <c r="P42" s="31"/>
      <c r="R42" s="30"/>
      <c r="S42" s="15"/>
    </row>
    <row r="43" spans="2:19" ht="15.75" x14ac:dyDescent="0.25">
      <c r="B43" s="9"/>
      <c r="C43" s="13"/>
      <c r="E43" s="17" t="s">
        <v>61</v>
      </c>
      <c r="F43" s="15"/>
      <c r="G43" s="15">
        <v>3347</v>
      </c>
      <c r="H43" s="14"/>
      <c r="J43" s="8"/>
      <c r="K43" s="8"/>
      <c r="L43" s="8"/>
      <c r="M43" s="8"/>
      <c r="N43" s="28"/>
      <c r="P43" s="31"/>
      <c r="Q43" s="17"/>
      <c r="R43" s="33"/>
      <c r="S43" s="15"/>
    </row>
    <row r="44" spans="2:19" ht="15.75" x14ac:dyDescent="0.25">
      <c r="B44" s="9"/>
      <c r="C44" s="13"/>
      <c r="E44" s="17" t="s">
        <v>62</v>
      </c>
      <c r="F44" s="15"/>
      <c r="G44" s="15">
        <v>660</v>
      </c>
      <c r="H44" s="14">
        <f>SUM(G40:G44)</f>
        <v>8475282</v>
      </c>
      <c r="J44" s="14" t="s">
        <v>63</v>
      </c>
      <c r="K44" s="15"/>
      <c r="L44" s="15"/>
      <c r="M44" s="15"/>
      <c r="N44" s="21">
        <f>SUM(N37:N42)</f>
        <v>1970289928</v>
      </c>
      <c r="P44" s="34"/>
    </row>
    <row r="45" spans="2:19" ht="15.75" x14ac:dyDescent="0.25">
      <c r="B45" s="9"/>
      <c r="C45" s="13"/>
      <c r="D45" s="8"/>
      <c r="E45" s="8"/>
      <c r="F45" s="8"/>
      <c r="G45" s="8"/>
      <c r="H45" s="8"/>
      <c r="J45" s="8"/>
      <c r="K45" s="8"/>
      <c r="L45" s="8"/>
      <c r="M45" s="8"/>
      <c r="N45" s="28"/>
      <c r="P45" s="34"/>
    </row>
    <row r="46" spans="2:19" ht="15.75" x14ac:dyDescent="0.25">
      <c r="B46" s="9"/>
      <c r="C46" s="53" t="s">
        <v>64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4"/>
    </row>
    <row r="47" spans="2:19" ht="8.25" customHeight="1" x14ac:dyDescent="0.25">
      <c r="B47" s="9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6"/>
    </row>
    <row r="48" spans="2:19" ht="15.75" x14ac:dyDescent="0.25">
      <c r="B48" s="9"/>
      <c r="C48" s="13" t="s">
        <v>65</v>
      </c>
      <c r="D48" s="8"/>
      <c r="E48" s="8"/>
      <c r="H48" s="35"/>
      <c r="I48" s="35"/>
      <c r="J48" s="14" t="s">
        <v>66</v>
      </c>
      <c r="N48" s="29"/>
    </row>
    <row r="49" spans="2:14" ht="15.75" x14ac:dyDescent="0.25">
      <c r="B49" s="9"/>
      <c r="C49" s="35"/>
      <c r="D49" s="37" t="s">
        <v>67</v>
      </c>
      <c r="E49" s="8"/>
      <c r="F49" s="8"/>
      <c r="G49" s="15"/>
      <c r="H49" s="35"/>
      <c r="I49" s="35"/>
      <c r="K49" s="37" t="s">
        <v>68</v>
      </c>
      <c r="N49" s="12"/>
    </row>
    <row r="50" spans="2:14" ht="15.75" x14ac:dyDescent="0.25">
      <c r="B50" s="9"/>
      <c r="C50" s="35"/>
      <c r="D50" s="37"/>
      <c r="E50" s="17" t="s">
        <v>69</v>
      </c>
      <c r="F50" s="8"/>
      <c r="G50" s="38">
        <v>152139043</v>
      </c>
      <c r="H50" s="14">
        <f>+G50</f>
        <v>152139043</v>
      </c>
      <c r="I50" s="35"/>
      <c r="K50" s="37"/>
      <c r="L50" s="15" t="s">
        <v>70</v>
      </c>
      <c r="M50" s="15">
        <v>342419</v>
      </c>
      <c r="N50" s="12"/>
    </row>
    <row r="51" spans="2:14" ht="15.75" x14ac:dyDescent="0.25">
      <c r="B51" s="9"/>
      <c r="H51" s="14"/>
      <c r="I51" s="35"/>
      <c r="K51" s="37"/>
      <c r="L51" s="15" t="s">
        <v>71</v>
      </c>
      <c r="M51" s="15">
        <v>14696873</v>
      </c>
      <c r="N51" s="12"/>
    </row>
    <row r="52" spans="2:14" ht="15.75" x14ac:dyDescent="0.25">
      <c r="B52" s="9"/>
      <c r="H52" s="14"/>
      <c r="I52" s="35"/>
      <c r="K52" s="37"/>
      <c r="L52" s="15" t="s">
        <v>72</v>
      </c>
      <c r="M52" s="15">
        <v>609503</v>
      </c>
      <c r="N52" s="12"/>
    </row>
    <row r="53" spans="2:14" ht="15.75" x14ac:dyDescent="0.25">
      <c r="B53" s="9"/>
      <c r="C53" s="13" t="s">
        <v>73</v>
      </c>
      <c r="D53" s="17"/>
      <c r="E53" s="17"/>
      <c r="F53" s="17"/>
      <c r="G53" s="15"/>
      <c r="H53" s="14"/>
      <c r="I53" s="35"/>
      <c r="K53" s="37"/>
      <c r="L53" s="15" t="s">
        <v>44</v>
      </c>
      <c r="M53" s="15">
        <v>60480480</v>
      </c>
      <c r="N53" s="12"/>
    </row>
    <row r="54" spans="2:14" ht="15.75" x14ac:dyDescent="0.25">
      <c r="B54" s="9"/>
      <c r="C54" s="19"/>
      <c r="D54" s="37" t="s">
        <v>74</v>
      </c>
      <c r="E54" s="17"/>
      <c r="F54" s="17"/>
      <c r="G54" s="15"/>
      <c r="I54" s="35"/>
      <c r="K54" s="37"/>
      <c r="L54" s="15" t="s">
        <v>75</v>
      </c>
      <c r="M54" s="15">
        <v>34917136</v>
      </c>
      <c r="N54" s="12"/>
    </row>
    <row r="55" spans="2:14" ht="15.75" x14ac:dyDescent="0.25">
      <c r="B55" s="9"/>
      <c r="C55" s="19"/>
      <c r="D55" s="17"/>
      <c r="E55" s="17" t="s">
        <v>42</v>
      </c>
      <c r="F55" s="17"/>
      <c r="G55" s="15">
        <v>8953333</v>
      </c>
      <c r="I55" s="35"/>
      <c r="L55" s="15" t="s">
        <v>76</v>
      </c>
      <c r="M55" s="15">
        <v>8300549</v>
      </c>
      <c r="N55" s="12"/>
    </row>
    <row r="56" spans="2:14" ht="15.75" x14ac:dyDescent="0.25">
      <c r="B56" s="9"/>
      <c r="C56" s="19"/>
      <c r="D56" s="17"/>
      <c r="E56" s="17" t="s">
        <v>77</v>
      </c>
      <c r="G56" s="15">
        <v>63086446</v>
      </c>
      <c r="I56" s="35"/>
      <c r="L56" s="15" t="s">
        <v>78</v>
      </c>
      <c r="M56" s="15">
        <v>945823</v>
      </c>
      <c r="N56" s="12"/>
    </row>
    <row r="57" spans="2:14" ht="15.75" x14ac:dyDescent="0.25">
      <c r="B57" s="9"/>
      <c r="C57" s="19"/>
      <c r="D57" s="17"/>
      <c r="E57" s="17" t="s">
        <v>79</v>
      </c>
      <c r="G57" s="15">
        <v>7151120</v>
      </c>
      <c r="J57" s="8"/>
      <c r="L57" s="15" t="s">
        <v>80</v>
      </c>
      <c r="M57" s="15">
        <v>888585</v>
      </c>
      <c r="N57" s="21">
        <f>SUM(M50:M57)</f>
        <v>121181368</v>
      </c>
    </row>
    <row r="58" spans="2:14" x14ac:dyDescent="0.2">
      <c r="B58" s="9"/>
      <c r="D58" s="17"/>
      <c r="E58" s="17" t="s">
        <v>81</v>
      </c>
      <c r="G58" s="15">
        <v>8687459</v>
      </c>
      <c r="L58" s="8"/>
      <c r="M58" s="8"/>
      <c r="N58" s="12"/>
    </row>
    <row r="59" spans="2:14" ht="15.75" x14ac:dyDescent="0.25">
      <c r="B59" s="9"/>
      <c r="D59" s="17"/>
      <c r="E59" s="17" t="s">
        <v>82</v>
      </c>
      <c r="F59" s="17"/>
      <c r="G59" s="15">
        <v>130109927</v>
      </c>
      <c r="J59" s="14" t="s">
        <v>83</v>
      </c>
      <c r="K59" s="39"/>
      <c r="N59" s="12"/>
    </row>
    <row r="60" spans="2:14" ht="15" x14ac:dyDescent="0.2">
      <c r="B60" s="9"/>
      <c r="C60" s="19"/>
      <c r="D60" s="17"/>
      <c r="E60" s="17" t="s">
        <v>84</v>
      </c>
      <c r="F60" s="17"/>
      <c r="G60" s="15">
        <v>20374696</v>
      </c>
      <c r="J60" s="8"/>
      <c r="K60" s="8"/>
      <c r="L60" s="15" t="s">
        <v>85</v>
      </c>
      <c r="M60" s="15">
        <v>64170169</v>
      </c>
      <c r="N60" s="28"/>
    </row>
    <row r="61" spans="2:14" ht="15.75" x14ac:dyDescent="0.25">
      <c r="B61" s="9"/>
      <c r="C61" s="19"/>
      <c r="D61" s="17"/>
      <c r="E61" s="17" t="s">
        <v>86</v>
      </c>
      <c r="F61" s="17"/>
      <c r="G61" s="15">
        <v>12068953</v>
      </c>
      <c r="J61" s="8"/>
      <c r="K61" s="8"/>
      <c r="L61" s="8"/>
      <c r="M61" s="15">
        <v>620000</v>
      </c>
      <c r="N61" s="21">
        <f>SUM(M60:M61)</f>
        <v>64790169</v>
      </c>
    </row>
    <row r="62" spans="2:14" ht="15.75" x14ac:dyDescent="0.25">
      <c r="B62" s="9"/>
      <c r="C62" s="19"/>
      <c r="D62" s="17"/>
      <c r="E62" s="17" t="s">
        <v>87</v>
      </c>
      <c r="F62" s="8"/>
      <c r="G62" s="15">
        <v>14239406</v>
      </c>
      <c r="J62" s="14" t="s">
        <v>88</v>
      </c>
      <c r="K62" s="8"/>
      <c r="L62" s="8"/>
      <c r="M62" s="8"/>
      <c r="N62" s="28"/>
    </row>
    <row r="63" spans="2:14" ht="15.75" x14ac:dyDescent="0.25">
      <c r="B63" s="9"/>
      <c r="C63" s="19"/>
      <c r="D63" s="17"/>
      <c r="E63" s="8" t="s">
        <v>89</v>
      </c>
      <c r="F63" s="8"/>
      <c r="G63" s="15">
        <v>2825331</v>
      </c>
      <c r="H63" s="8"/>
      <c r="J63" s="8"/>
      <c r="K63" s="8"/>
      <c r="L63" s="15" t="s">
        <v>90</v>
      </c>
      <c r="M63" s="15">
        <v>3124353</v>
      </c>
      <c r="N63" s="21">
        <f>+M63</f>
        <v>3124353</v>
      </c>
    </row>
    <row r="64" spans="2:14" ht="15.75" x14ac:dyDescent="0.25">
      <c r="B64" s="9"/>
      <c r="C64" s="19"/>
      <c r="D64" s="17"/>
      <c r="E64" s="17" t="s">
        <v>91</v>
      </c>
      <c r="F64" s="8"/>
      <c r="G64" s="15">
        <v>755216</v>
      </c>
      <c r="H64" s="8"/>
      <c r="J64" s="14" t="s">
        <v>88</v>
      </c>
      <c r="K64" s="39"/>
      <c r="L64" s="15"/>
      <c r="M64" s="15"/>
      <c r="N64" s="12"/>
    </row>
    <row r="65" spans="2:17" ht="15.75" x14ac:dyDescent="0.25">
      <c r="B65" s="9"/>
      <c r="C65" s="19"/>
      <c r="D65" s="17"/>
      <c r="E65" s="17" t="s">
        <v>92</v>
      </c>
      <c r="F65" s="8"/>
      <c r="G65" s="15">
        <v>533744</v>
      </c>
      <c r="H65" s="14">
        <f>SUM(G55:G65)</f>
        <v>268785631</v>
      </c>
      <c r="K65" s="39" t="s">
        <v>93</v>
      </c>
      <c r="L65" s="15"/>
      <c r="M65" s="15"/>
      <c r="N65" s="12"/>
    </row>
    <row r="66" spans="2:17" ht="15" x14ac:dyDescent="0.2">
      <c r="B66" s="9"/>
      <c r="C66" s="19"/>
      <c r="D66" s="8"/>
      <c r="E66" s="8"/>
      <c r="F66" s="8"/>
      <c r="G66" s="8"/>
      <c r="H66" s="8"/>
      <c r="K66" s="39"/>
      <c r="L66" s="15" t="s">
        <v>93</v>
      </c>
      <c r="M66" s="15">
        <v>25796213</v>
      </c>
      <c r="N66" s="29"/>
    </row>
    <row r="67" spans="2:17" ht="15.75" x14ac:dyDescent="0.25">
      <c r="B67" s="9"/>
      <c r="C67" s="19"/>
      <c r="D67" s="37" t="s">
        <v>94</v>
      </c>
      <c r="E67" s="17"/>
      <c r="F67" s="17"/>
      <c r="G67" s="15"/>
      <c r="L67" s="15" t="s">
        <v>95</v>
      </c>
      <c r="M67" s="15">
        <v>82247939</v>
      </c>
      <c r="N67" s="21">
        <f>SUM(M66:M67)</f>
        <v>108044152</v>
      </c>
    </row>
    <row r="68" spans="2:17" x14ac:dyDescent="0.2">
      <c r="B68" s="9"/>
      <c r="C68" s="8"/>
      <c r="D68" s="37"/>
      <c r="E68" s="17" t="s">
        <v>96</v>
      </c>
      <c r="F68" s="17"/>
      <c r="G68" s="15">
        <v>8164008</v>
      </c>
      <c r="J68" s="8"/>
      <c r="K68" s="8"/>
      <c r="L68" s="8"/>
      <c r="M68" s="8"/>
      <c r="N68" s="28"/>
    </row>
    <row r="69" spans="2:17" ht="15.75" x14ac:dyDescent="0.25">
      <c r="B69" s="9"/>
      <c r="C69" s="19"/>
      <c r="D69" s="37"/>
      <c r="E69" s="17" t="s">
        <v>97</v>
      </c>
      <c r="F69" s="17"/>
      <c r="G69" s="15">
        <v>3614022</v>
      </c>
      <c r="J69" s="14" t="s">
        <v>98</v>
      </c>
      <c r="L69" s="15"/>
      <c r="M69" s="15"/>
      <c r="N69" s="29"/>
      <c r="P69" s="40"/>
    </row>
    <row r="70" spans="2:17" ht="15.75" x14ac:dyDescent="0.25">
      <c r="B70" s="9"/>
      <c r="C70" s="19"/>
      <c r="D70" s="37"/>
      <c r="E70" s="17" t="s">
        <v>99</v>
      </c>
      <c r="F70" s="8"/>
      <c r="G70" s="15">
        <v>5139684</v>
      </c>
      <c r="H70" s="14">
        <f>SUM(G68:G70)</f>
        <v>16917714</v>
      </c>
      <c r="K70" s="39" t="s">
        <v>100</v>
      </c>
      <c r="L70" s="15"/>
      <c r="M70" s="15"/>
      <c r="N70" s="29"/>
      <c r="P70" s="40"/>
    </row>
    <row r="71" spans="2:17" ht="15" x14ac:dyDescent="0.2">
      <c r="B71" s="9"/>
      <c r="C71" s="19"/>
      <c r="J71" s="8"/>
      <c r="K71" s="8"/>
      <c r="L71" s="8" t="s">
        <v>101</v>
      </c>
      <c r="M71" s="15">
        <v>64247618</v>
      </c>
      <c r="N71" s="12"/>
      <c r="O71" s="8"/>
      <c r="P71" s="40"/>
    </row>
    <row r="72" spans="2:17" ht="15.75" x14ac:dyDescent="0.25">
      <c r="B72" s="9"/>
      <c r="C72" s="19"/>
      <c r="J72" s="8"/>
      <c r="K72" s="8"/>
      <c r="L72" s="8" t="s">
        <v>102</v>
      </c>
      <c r="M72" s="15">
        <v>2281602</v>
      </c>
      <c r="N72" s="21">
        <f>SUM(M71:M72)</f>
        <v>66529220</v>
      </c>
      <c r="O72" s="8"/>
      <c r="P72" s="40"/>
    </row>
    <row r="73" spans="2:17" x14ac:dyDescent="0.2">
      <c r="B73" s="9"/>
      <c r="C73" s="8"/>
      <c r="D73" s="37" t="s">
        <v>103</v>
      </c>
      <c r="E73" s="17"/>
      <c r="G73" s="15"/>
      <c r="J73" s="8"/>
      <c r="K73" s="8"/>
      <c r="L73" s="8"/>
      <c r="M73" s="8"/>
      <c r="N73" s="28"/>
      <c r="O73" s="8"/>
      <c r="P73" s="40"/>
    </row>
    <row r="74" spans="2:17" ht="15.75" x14ac:dyDescent="0.25">
      <c r="B74" s="9"/>
      <c r="C74" s="8"/>
      <c r="D74" s="37"/>
      <c r="E74" s="17" t="s">
        <v>104</v>
      </c>
      <c r="G74" s="15">
        <v>7873900</v>
      </c>
      <c r="J74" s="14" t="s">
        <v>105</v>
      </c>
      <c r="N74" s="21">
        <f>H50+H65+H70+H81+N57+N61+N67+N72+N63</f>
        <v>825194539</v>
      </c>
      <c r="O74" s="8"/>
      <c r="P74" s="40"/>
      <c r="Q74" s="32">
        <f>+N74-'[1]saldos prog'!I105</f>
        <v>0</v>
      </c>
    </row>
    <row r="75" spans="2:17" ht="15.75" x14ac:dyDescent="0.25">
      <c r="B75" s="9"/>
      <c r="C75" s="19"/>
      <c r="D75" s="37"/>
      <c r="E75" s="17" t="s">
        <v>106</v>
      </c>
      <c r="G75" s="15">
        <v>2697508</v>
      </c>
      <c r="I75" s="8"/>
      <c r="J75" s="14" t="s">
        <v>53</v>
      </c>
      <c r="N75" s="21">
        <v>126616391</v>
      </c>
      <c r="O75" s="8"/>
      <c r="P75" s="40"/>
    </row>
    <row r="76" spans="2:17" x14ac:dyDescent="0.2">
      <c r="B76" s="9"/>
      <c r="D76" s="37"/>
      <c r="E76" s="8" t="s">
        <v>107</v>
      </c>
      <c r="G76" s="15">
        <v>4710176</v>
      </c>
      <c r="H76" s="15"/>
      <c r="I76" s="8"/>
      <c r="J76" s="8"/>
      <c r="K76" s="8"/>
      <c r="L76" s="8"/>
      <c r="M76" s="8"/>
      <c r="N76" s="28"/>
      <c r="O76" s="8"/>
      <c r="P76" s="40"/>
    </row>
    <row r="77" spans="2:17" ht="15.75" x14ac:dyDescent="0.25">
      <c r="B77" s="9"/>
      <c r="C77" s="19"/>
      <c r="E77" s="17" t="s">
        <v>108</v>
      </c>
      <c r="G77" s="15">
        <v>3648772</v>
      </c>
      <c r="H77" s="15"/>
      <c r="I77" s="8"/>
      <c r="J77" s="14" t="s">
        <v>109</v>
      </c>
      <c r="K77" s="41"/>
      <c r="L77" s="41"/>
      <c r="M77" s="8"/>
      <c r="N77" s="28"/>
      <c r="O77" s="8"/>
      <c r="P77" s="40"/>
      <c r="Q77" s="32"/>
    </row>
    <row r="78" spans="2:17" ht="15.75" x14ac:dyDescent="0.25">
      <c r="B78" s="9"/>
      <c r="C78" s="19"/>
      <c r="D78" s="37"/>
      <c r="E78" s="8" t="s">
        <v>110</v>
      </c>
      <c r="G78" s="15">
        <v>1923230</v>
      </c>
      <c r="I78" s="8"/>
      <c r="J78" s="14"/>
      <c r="K78" s="41"/>
      <c r="L78" s="15" t="s">
        <v>58</v>
      </c>
      <c r="M78" s="15">
        <v>920932823</v>
      </c>
      <c r="N78" s="12"/>
      <c r="O78" s="8"/>
      <c r="P78" s="40"/>
    </row>
    <row r="79" spans="2:17" ht="15.75" x14ac:dyDescent="0.25">
      <c r="B79" s="9"/>
      <c r="C79" s="19"/>
      <c r="D79" s="37"/>
      <c r="E79" s="8" t="s">
        <v>111</v>
      </c>
      <c r="G79" s="15">
        <v>2341826</v>
      </c>
      <c r="H79" s="8"/>
      <c r="I79" s="8"/>
      <c r="L79" s="15" t="s">
        <v>60</v>
      </c>
      <c r="M79" s="15">
        <v>97546175</v>
      </c>
      <c r="N79" s="21">
        <f>+M78+M79</f>
        <v>1018478998</v>
      </c>
      <c r="O79" s="8"/>
      <c r="P79" s="40"/>
      <c r="Q79" s="32"/>
    </row>
    <row r="80" spans="2:17" ht="15" x14ac:dyDescent="0.2">
      <c r="B80" s="9"/>
      <c r="C80" s="19"/>
      <c r="D80" s="37"/>
      <c r="E80" s="8" t="s">
        <v>112</v>
      </c>
      <c r="G80" s="15">
        <v>482791</v>
      </c>
      <c r="N80" s="12"/>
      <c r="O80" s="8"/>
      <c r="P80" s="40"/>
    </row>
    <row r="81" spans="2:18" ht="15.75" x14ac:dyDescent="0.25">
      <c r="B81" s="9"/>
      <c r="C81" s="19"/>
      <c r="D81" s="37"/>
      <c r="E81" s="8" t="s">
        <v>113</v>
      </c>
      <c r="G81" s="15">
        <v>4686</v>
      </c>
      <c r="H81" s="14">
        <f>SUM(G74:G81)</f>
        <v>23682889</v>
      </c>
      <c r="J81" s="14" t="s">
        <v>114</v>
      </c>
      <c r="K81" s="41"/>
      <c r="L81" s="41"/>
      <c r="M81" s="41"/>
      <c r="N81" s="21">
        <f>SUM(N74:N79)</f>
        <v>1970289928</v>
      </c>
      <c r="P81" s="40"/>
      <c r="Q81" s="38">
        <f>+N81-N44</f>
        <v>0</v>
      </c>
    </row>
    <row r="82" spans="2:18" ht="15.75" x14ac:dyDescent="0.25">
      <c r="B82" s="9"/>
      <c r="C82" s="19"/>
      <c r="J82" s="14"/>
      <c r="K82" s="41"/>
      <c r="L82" s="41"/>
      <c r="M82" s="41"/>
      <c r="N82" s="21"/>
      <c r="P82" s="40"/>
      <c r="Q82" s="38"/>
    </row>
    <row r="83" spans="2:18" ht="15.75" x14ac:dyDescent="0.25">
      <c r="B83" s="42"/>
      <c r="D83" s="37"/>
      <c r="E83" s="8"/>
      <c r="G83" s="15"/>
      <c r="H83" s="14"/>
      <c r="J83" s="14"/>
      <c r="K83" s="41"/>
      <c r="L83" s="41"/>
      <c r="M83" s="41"/>
      <c r="N83" s="21"/>
      <c r="O83" s="37"/>
    </row>
    <row r="84" spans="2:18" ht="15.75" x14ac:dyDescent="0.25">
      <c r="B84" s="42"/>
      <c r="D84" s="37"/>
      <c r="E84" s="8"/>
      <c r="G84" s="15"/>
      <c r="H84" s="14"/>
      <c r="J84" s="14"/>
      <c r="K84" s="41"/>
      <c r="L84" s="41"/>
      <c r="M84" s="41"/>
      <c r="N84" s="21"/>
      <c r="O84" s="37"/>
      <c r="Q84" s="38"/>
    </row>
    <row r="85" spans="2:18" ht="15.75" x14ac:dyDescent="0.25">
      <c r="B85" s="42"/>
      <c r="D85" s="37"/>
      <c r="E85" s="8"/>
      <c r="G85" s="15"/>
      <c r="H85" s="14"/>
      <c r="J85" s="14"/>
      <c r="K85" s="41"/>
      <c r="L85" s="41"/>
      <c r="M85"/>
      <c r="N85" s="21"/>
      <c r="O85" s="37"/>
      <c r="Q85" s="43"/>
      <c r="R85" s="44"/>
    </row>
    <row r="86" spans="2:18" ht="15.75" x14ac:dyDescent="0.25">
      <c r="B86" s="42"/>
      <c r="D86" s="37"/>
      <c r="E86" s="8"/>
      <c r="G86" s="15"/>
      <c r="H86" s="14"/>
      <c r="J86" s="14"/>
      <c r="K86" s="41"/>
      <c r="L86" s="41"/>
      <c r="M86" s="41"/>
      <c r="N86" s="21"/>
      <c r="O86" s="37"/>
      <c r="Q86" s="43"/>
      <c r="R86" s="44"/>
    </row>
    <row r="87" spans="2:18" ht="15.75" x14ac:dyDescent="0.25">
      <c r="B87" s="42"/>
      <c r="D87" s="37"/>
      <c r="E87" s="8"/>
      <c r="G87" s="15"/>
      <c r="H87" s="14"/>
      <c r="J87" s="14"/>
      <c r="K87" s="41"/>
      <c r="L87" s="41"/>
      <c r="M87" s="41"/>
      <c r="N87" s="21"/>
      <c r="O87" s="37"/>
      <c r="Q87" s="43"/>
      <c r="R87" s="44"/>
    </row>
    <row r="88" spans="2:18" ht="15.75" x14ac:dyDescent="0.25">
      <c r="B88" s="42"/>
      <c r="D88" s="37"/>
      <c r="E88" s="8"/>
      <c r="G88" s="15"/>
      <c r="H88" s="14"/>
      <c r="J88" s="14"/>
      <c r="K88" s="41"/>
      <c r="L88" s="41"/>
      <c r="M88" s="41"/>
      <c r="N88" s="21"/>
      <c r="O88" s="37"/>
      <c r="Q88" s="43"/>
      <c r="R88" s="44"/>
    </row>
    <row r="89" spans="2:18" ht="15.75" x14ac:dyDescent="0.25">
      <c r="B89" s="42"/>
      <c r="D89" s="37"/>
      <c r="E89" s="8"/>
      <c r="G89" s="15"/>
      <c r="H89" s="14"/>
      <c r="J89" s="14"/>
      <c r="K89" s="41"/>
      <c r="L89" s="41"/>
      <c r="M89" s="41"/>
      <c r="N89" s="21"/>
      <c r="O89" s="37"/>
      <c r="Q89" s="43"/>
      <c r="R89" s="44"/>
    </row>
    <row r="90" spans="2:18" ht="15.75" x14ac:dyDescent="0.25">
      <c r="B90" s="42"/>
      <c r="D90" s="37"/>
      <c r="E90" s="8"/>
      <c r="G90" s="15"/>
      <c r="H90" s="14"/>
      <c r="J90" s="14"/>
      <c r="K90" s="41"/>
      <c r="L90" s="41"/>
      <c r="M90" s="41"/>
      <c r="N90" s="21"/>
      <c r="O90" s="37"/>
      <c r="Q90" s="43"/>
      <c r="R90" s="44"/>
    </row>
    <row r="91" spans="2:18" ht="15.75" x14ac:dyDescent="0.25">
      <c r="B91" s="42"/>
      <c r="D91" s="37"/>
      <c r="E91" s="8"/>
      <c r="G91" s="15"/>
      <c r="H91" s="14"/>
      <c r="J91" s="14"/>
      <c r="K91" s="41"/>
      <c r="L91" s="41"/>
      <c r="M91" s="41"/>
      <c r="N91" s="21"/>
      <c r="O91" s="37"/>
      <c r="Q91" s="43"/>
      <c r="R91" s="44"/>
    </row>
    <row r="92" spans="2:18" ht="15.75" x14ac:dyDescent="0.25">
      <c r="B92" s="42"/>
      <c r="D92" s="37"/>
      <c r="E92" s="8"/>
      <c r="G92" s="15"/>
      <c r="H92" s="14"/>
      <c r="J92" s="14"/>
      <c r="K92" s="41"/>
      <c r="L92" s="41"/>
      <c r="M92" s="41"/>
      <c r="N92" s="21"/>
      <c r="O92" s="37"/>
      <c r="Q92" s="43"/>
      <c r="R92" s="44"/>
    </row>
    <row r="93" spans="2:18" ht="15.75" x14ac:dyDescent="0.25">
      <c r="B93" s="42"/>
      <c r="D93" s="37"/>
      <c r="E93" s="8"/>
      <c r="G93" s="15"/>
      <c r="H93" s="14"/>
      <c r="J93" s="14"/>
      <c r="K93" s="41"/>
      <c r="L93" s="41"/>
      <c r="M93" s="41"/>
      <c r="N93" s="21"/>
      <c r="O93" s="37"/>
    </row>
    <row r="94" spans="2:18" ht="13.5" thickBot="1" x14ac:dyDescent="0.25">
      <c r="B94" s="45"/>
      <c r="C94" s="46"/>
      <c r="D94" s="46"/>
      <c r="E94" s="46"/>
      <c r="F94" s="46"/>
      <c r="G94" s="47"/>
      <c r="H94" s="48"/>
      <c r="I94" s="49"/>
      <c r="J94" s="48"/>
      <c r="K94" s="50"/>
      <c r="L94" s="50"/>
      <c r="M94" s="50"/>
      <c r="N94" s="51"/>
      <c r="O94" s="52"/>
    </row>
  </sheetData>
  <mergeCells count="7">
    <mergeCell ref="C46:N46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mar</vt:lpstr>
      <vt:lpstr>'CORTE mar'!Área_de_impresión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2020-05-14T18:28:03Z</cp:lastPrinted>
  <dcterms:created xsi:type="dcterms:W3CDTF">2020-04-29T18:34:14Z</dcterms:created>
  <dcterms:modified xsi:type="dcterms:W3CDTF">2020-05-14T18:29:21Z</dcterms:modified>
</cp:coreProperties>
</file>